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cm/Documents/"/>
    </mc:Choice>
  </mc:AlternateContent>
  <xr:revisionPtr revIDLastSave="0" documentId="8_{93533F46-3B34-784F-A9C0-EBBC2D7BBE19}" xr6:coauthVersionLast="47" xr6:coauthVersionMax="47" xr10:uidLastSave="{00000000-0000-0000-0000-000000000000}"/>
  <bookViews>
    <workbookView xWindow="0" yWindow="500" windowWidth="28800" windowHeight="16560" tabRatio="500" xr2:uid="{00000000-000D-0000-FFFF-FFFF00000000}"/>
  </bookViews>
  <sheets>
    <sheet name="Risikobewertung" sheetId="1" r:id="rId1"/>
  </sheets>
  <definedNames>
    <definedName name="_xlnm._FilterDatabase" localSheetId="0" hidden="1">Risikobewertung!$B$5:$B$17</definedName>
    <definedName name="_xlnm.Print_Area" localSheetId="0">Risikobewertung!$A$1:$D$18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 l="1"/>
  <c r="D13" i="1" s="1"/>
</calcChain>
</file>

<file path=xl/sharedStrings.xml><?xml version="1.0" encoding="utf-8"?>
<sst xmlns="http://schemas.openxmlformats.org/spreadsheetml/2006/main" count="97" uniqueCount="78">
  <si>
    <t>feste Arzneiformen</t>
    <phoneticPr fontId="1" type="noConversion"/>
  </si>
  <si>
    <t>geringes Risiko</t>
    <phoneticPr fontId="1" type="noConversion"/>
  </si>
  <si>
    <t>Bewertungskriterium</t>
    <phoneticPr fontId="1" type="noConversion"/>
  </si>
  <si>
    <t>Risikofaktor</t>
    <phoneticPr fontId="1" type="noConversion"/>
  </si>
  <si>
    <t>flüssige Arzneiform</t>
    <phoneticPr fontId="1" type="noConversion"/>
  </si>
  <si>
    <t>parenteral</t>
    <phoneticPr fontId="1" type="noConversion"/>
  </si>
  <si>
    <t>Inhärente Risiken des Wirkstoffs</t>
    <phoneticPr fontId="1" type="noConversion"/>
  </si>
  <si>
    <t>&gt; 120000 Stück</t>
    <phoneticPr fontId="1" type="noConversion"/>
  </si>
  <si>
    <t>mittleres Risiko</t>
    <phoneticPr fontId="1" type="noConversion"/>
  </si>
  <si>
    <t>60000 -120000  Stück</t>
    <phoneticPr fontId="1" type="noConversion"/>
  </si>
  <si>
    <t>30000 - 59999  Stück</t>
    <phoneticPr fontId="1" type="noConversion"/>
  </si>
  <si>
    <t>6000 - 29999  Stück</t>
    <phoneticPr fontId="1" type="noConversion"/>
  </si>
  <si>
    <t>Herstellungsart</t>
    <phoneticPr fontId="1" type="noConversion"/>
  </si>
  <si>
    <t>&lt; 6000  Stück</t>
    <phoneticPr fontId="1" type="noConversion"/>
  </si>
  <si>
    <t>aseptische Herstellung</t>
    <phoneticPr fontId="1" type="noConversion"/>
  </si>
  <si>
    <t>aseptische Herstellung mit Endsterilisation</t>
    <phoneticPr fontId="1" type="noConversion"/>
  </si>
  <si>
    <t>Zäpfchen (halbfeste)</t>
    <phoneticPr fontId="1" type="noConversion"/>
  </si>
  <si>
    <t>lösen und mischen</t>
    <phoneticPr fontId="1" type="noConversion"/>
  </si>
  <si>
    <t>&gt; 40000  Stück</t>
    <phoneticPr fontId="1" type="noConversion"/>
  </si>
  <si>
    <t>verdünnen</t>
    <phoneticPr fontId="1" type="noConversion"/>
  </si>
  <si>
    <t>20000 - 40000  Stück</t>
    <phoneticPr fontId="1" type="noConversion"/>
  </si>
  <si>
    <t>abfüllen nicht steriler Arzneiformen</t>
    <phoneticPr fontId="1" type="noConversion"/>
  </si>
  <si>
    <t>10000 - 19999  Stück</t>
    <phoneticPr fontId="1" type="noConversion"/>
  </si>
  <si>
    <t>2000 - 9999  Stück</t>
    <phoneticPr fontId="1" type="noConversion"/>
  </si>
  <si>
    <t>&lt; 2000  Stück</t>
    <phoneticPr fontId="1" type="noConversion"/>
  </si>
  <si>
    <t>ausschliesslich im Lohnauftrag</t>
    <phoneticPr fontId="1" type="noConversion"/>
  </si>
  <si>
    <t>&gt; 200000 Gramm</t>
    <phoneticPr fontId="1" type="noConversion"/>
  </si>
  <si>
    <t>hauptsächlich für die eigene Kundschaft (Verhältnis 1:2)</t>
    <phoneticPr fontId="1" type="noConversion"/>
  </si>
  <si>
    <t>100000 - 200000 Gramm</t>
    <phoneticPr fontId="1" type="noConversion"/>
  </si>
  <si>
    <t>ausschliesslich für die eigene Kundschaft</t>
    <phoneticPr fontId="1" type="noConversion"/>
  </si>
  <si>
    <t>50000 - 99999 Gramm</t>
    <phoneticPr fontId="1" type="noConversion"/>
  </si>
  <si>
    <t>10000 - 49999 Gramm</t>
    <phoneticPr fontId="1" type="noConversion"/>
  </si>
  <si>
    <t>&lt; 10000 Gramm</t>
    <phoneticPr fontId="1" type="noConversion"/>
  </si>
  <si>
    <t>Augentropfen</t>
    <phoneticPr fontId="1" type="noConversion"/>
  </si>
  <si>
    <t>&gt; 200 Liter</t>
    <phoneticPr fontId="1" type="noConversion"/>
  </si>
  <si>
    <t>ophtalmologisch am unverletzten Auge</t>
  </si>
  <si>
    <t>Risikobewertung</t>
    <phoneticPr fontId="1" type="noConversion"/>
  </si>
  <si>
    <t>ophthalmologische Anwendung in der Chirurgie oder bei traumatischen Verletzungen</t>
    <phoneticPr fontId="1" type="noConversion"/>
  </si>
  <si>
    <t>Name</t>
    <phoneticPr fontId="1" type="noConversion"/>
  </si>
  <si>
    <t>Datum</t>
    <phoneticPr fontId="1" type="noConversion"/>
  </si>
  <si>
    <t>Unterschrift:</t>
    <phoneticPr fontId="1" type="noConversion"/>
  </si>
  <si>
    <t xml:space="preserve">Durchgeführt am:   </t>
    <phoneticPr fontId="1" type="noConversion"/>
  </si>
  <si>
    <t xml:space="preserve">Beurteilt durch:   </t>
    <phoneticPr fontId="1" type="noConversion"/>
  </si>
  <si>
    <t>-</t>
  </si>
  <si>
    <t>-</t>
    <phoneticPr fontId="1" type="noConversion"/>
  </si>
  <si>
    <t xml:space="preserve">Arzneimittel:   </t>
    <phoneticPr fontId="1" type="noConversion"/>
  </si>
  <si>
    <t>Mengenverhältnis (Lohnauftrag : eigene Kundschaft)</t>
    <phoneticPr fontId="1" type="noConversion"/>
  </si>
  <si>
    <t>Name der Formulierung</t>
    <phoneticPr fontId="1" type="noConversion"/>
  </si>
  <si>
    <t>Anwendungsart</t>
    <phoneticPr fontId="1" type="noConversion"/>
  </si>
  <si>
    <t>feste Arzneiform</t>
    <phoneticPr fontId="1" type="noConversion"/>
  </si>
  <si>
    <t>halbfest: Suppositorien</t>
    <phoneticPr fontId="1" type="noConversion"/>
  </si>
  <si>
    <t>halbfest: Creme, Salben, etc.</t>
    <phoneticPr fontId="1" type="noConversion"/>
  </si>
  <si>
    <t>Augentropfen</t>
    <phoneticPr fontId="1" type="noConversion"/>
  </si>
  <si>
    <t>inhärente Risiken des Wirkstoffs</t>
    <phoneticPr fontId="1" type="noConversion"/>
  </si>
  <si>
    <t>Herstellungsprozess</t>
    <phoneticPr fontId="1" type="noConversion"/>
  </si>
  <si>
    <t>Bemerkungen</t>
    <phoneticPr fontId="1" type="noConversion"/>
  </si>
  <si>
    <t>&gt; 2000 OP/Liter</t>
    <phoneticPr fontId="1" type="noConversion"/>
  </si>
  <si>
    <t>1000 - 2000 OP/Liter</t>
    <phoneticPr fontId="1" type="noConversion"/>
  </si>
  <si>
    <t>500 - 999 OP/Liter</t>
    <phoneticPr fontId="1" type="noConversion"/>
  </si>
  <si>
    <t>100 - 499 OP/Liter</t>
    <phoneticPr fontId="1" type="noConversion"/>
  </si>
  <si>
    <t>&lt; 100 OP/Liter</t>
    <phoneticPr fontId="1" type="noConversion"/>
  </si>
  <si>
    <t>Nein</t>
    <phoneticPr fontId="1" type="noConversion"/>
  </si>
  <si>
    <t>100 - 200 Liter</t>
    <phoneticPr fontId="1" type="noConversion"/>
  </si>
  <si>
    <t>50 - 99 Liter</t>
    <phoneticPr fontId="1" type="noConversion"/>
  </si>
  <si>
    <t>10 - 49 Liter</t>
    <phoneticPr fontId="1" type="noConversion"/>
  </si>
  <si>
    <t>&lt; 10 Liter</t>
    <phoneticPr fontId="1" type="noConversion"/>
  </si>
  <si>
    <t>Flüssige Arzneiformen</t>
    <phoneticPr fontId="1" type="noConversion"/>
  </si>
  <si>
    <t>Nein</t>
    <phoneticPr fontId="1" type="noConversion"/>
  </si>
  <si>
    <t>hohes Risiko</t>
    <phoneticPr fontId="1" type="noConversion"/>
  </si>
  <si>
    <t>Mengenverhältnis</t>
    <phoneticPr fontId="1" type="noConversion"/>
  </si>
  <si>
    <t>hauptsächlich im Lohnauftrag (Verhältnis 2:1)</t>
    <phoneticPr fontId="1" type="noConversion"/>
  </si>
  <si>
    <t>Salben, Cremen, etc (halbfeste)</t>
    <phoneticPr fontId="1" type="noConversion"/>
  </si>
  <si>
    <t>ausgeglichen (Verhältnis 1:1)</t>
    <phoneticPr fontId="1" type="noConversion"/>
  </si>
  <si>
    <t>Anwendungsart</t>
    <phoneticPr fontId="1" type="noConversion"/>
  </si>
  <si>
    <t>inhalativ</t>
    <phoneticPr fontId="1" type="noConversion"/>
  </si>
  <si>
    <t>enteral oder topisch steril</t>
    <phoneticPr fontId="1" type="noConversion"/>
  </si>
  <si>
    <t>enteral</t>
    <phoneticPr fontId="1" type="noConversion"/>
  </si>
  <si>
    <t>topisch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</si>
</sst>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Verdana"/>
    </font>
    <font>
      <sz val="8"/>
      <name val="Verdana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sz val="16"/>
      <name val="Arial"/>
      <family val="2"/>
    </font>
    <font>
      <sz val="16"/>
      <name val="Verdana"/>
      <family val="2"/>
    </font>
    <font>
      <b/>
      <sz val="16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14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vertical="center"/>
      <protection locked="0"/>
    </xf>
    <xf numFmtId="0" fontId="8" fillId="0" borderId="4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</cellXfs>
  <cellStyles count="1">
    <cellStyle name="Standard" xfId="0" builtinId="0"/>
  </cellStyles>
  <dxfs count="6">
    <dxf>
      <font>
        <b/>
        <i val="0"/>
        <condense val="0"/>
        <extend val="0"/>
        <color indexed="11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144680</xdr:colOff>
      <xdr:row>0</xdr:row>
      <xdr:rowOff>0</xdr:rowOff>
    </xdr:from>
    <xdr:to>
      <xdr:col>9</xdr:col>
      <xdr:colOff>935609</xdr:colOff>
      <xdr:row>34</xdr:row>
      <xdr:rowOff>80379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7C6E2CC-3414-67B5-D711-3475981ED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21769" y="0"/>
          <a:ext cx="5083207" cy="10288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3"/>
  <sheetViews>
    <sheetView tabSelected="1" zoomScale="79" zoomScaleNormal="79" workbookViewId="0">
      <selection activeCell="B27" sqref="B27"/>
    </sheetView>
  </sheetViews>
  <sheetFormatPr baseColWidth="10" defaultColWidth="13.33203125" defaultRowHeight="16" x14ac:dyDescent="0.15"/>
  <cols>
    <col min="1" max="1" width="44.5" style="1" bestFit="1" customWidth="1"/>
    <col min="2" max="2" width="63.5" style="1" customWidth="1"/>
    <col min="3" max="3" width="16.5" style="1" customWidth="1"/>
    <col min="4" max="4" width="56.6640625" style="1" customWidth="1"/>
    <col min="5" max="5" width="22.6640625" style="1" bestFit="1" customWidth="1"/>
    <col min="6" max="7" width="3.6640625" style="1" customWidth="1"/>
    <col min="8" max="16384" width="13.33203125" style="1"/>
  </cols>
  <sheetData>
    <row r="1" spans="1:4" ht="48" customHeight="1" x14ac:dyDescent="0.15">
      <c r="A1" s="6" t="s">
        <v>45</v>
      </c>
      <c r="B1" s="22" t="s">
        <v>47</v>
      </c>
      <c r="C1" s="23"/>
      <c r="D1" s="23"/>
    </row>
    <row r="3" spans="1:4" ht="36" customHeight="1" x14ac:dyDescent="0.15">
      <c r="B3" s="7" t="s">
        <v>2</v>
      </c>
      <c r="C3" s="7" t="s">
        <v>3</v>
      </c>
      <c r="D3" s="7" t="s">
        <v>55</v>
      </c>
    </row>
    <row r="4" spans="1:4" ht="28" customHeight="1" x14ac:dyDescent="0.15">
      <c r="A4" s="10" t="s">
        <v>48</v>
      </c>
      <c r="B4" s="8" t="s">
        <v>43</v>
      </c>
      <c r="C4" s="9">
        <f>IF(B4="-",0,IF(B4="parenteral",5,IF(B4="ophthalmologische Anwendung in der Chirurgie oder bei traumatischen Verletzungen",4,IF(B4="inhalativ",4,IF(B4="enteral oder topisch steril",4,IF(B4="enteral",3,IF(B4="ophtalmologisch am unverletzten Auge",1,IF(B4="topisch",1))))))))</f>
        <v>0</v>
      </c>
      <c r="D4" s="12"/>
    </row>
    <row r="5" spans="1:4" ht="28" customHeight="1" x14ac:dyDescent="0.15">
      <c r="A5" s="10" t="s">
        <v>4</v>
      </c>
      <c r="B5" s="8" t="s">
        <v>43</v>
      </c>
      <c r="C5" s="9">
        <f>IF(B5="-",0,IF(B5="Nein",1,IF(B5="&gt; 2000 OP/Liter",5,IF(B5="1000 - 2000 OP/Liter",4,IF(B5="500 - 999 OP/Liter",3,IF(B5="100 - 499 OP/Liter",2,IF(B5="&lt; 100 OP/Liter",1)))))))</f>
        <v>0</v>
      </c>
      <c r="D5" s="12"/>
    </row>
    <row r="6" spans="1:4" ht="28" customHeight="1" x14ac:dyDescent="0.15">
      <c r="A6" s="10" t="s">
        <v>49</v>
      </c>
      <c r="B6" s="8" t="s">
        <v>43</v>
      </c>
      <c r="C6" s="9">
        <f>IF(B6="-",0,IF(B6="Nein",1,IF(B6="&gt; 120000 Stück",5,IF(B6="60000 -120000  Stück",4,IF(B6="30000 - 59999  Stück",3,IF(B6="6000 - 29999  Stück",2,IF(B6="&lt; 6000  Stück",1,)))))))</f>
        <v>0</v>
      </c>
      <c r="D6" s="12"/>
    </row>
    <row r="7" spans="1:4" ht="28" customHeight="1" x14ac:dyDescent="0.15">
      <c r="A7" s="10" t="s">
        <v>50</v>
      </c>
      <c r="B7" s="8" t="s">
        <v>43</v>
      </c>
      <c r="C7" s="9">
        <f>IF(B7="-",0,IF(B7="Nein",1,IF(B7="&gt; 40000  Stück",5,IF(B7="20000 - 40000  Stück",4,IF(B7="10000 - 19999  Stück",3,IF(B7="2000 - 9999  Stück",2,IF(B7="&lt; 2000  Stück",1)))))))</f>
        <v>0</v>
      </c>
      <c r="D7" s="12"/>
    </row>
    <row r="8" spans="1:4" ht="28" customHeight="1" x14ac:dyDescent="0.15">
      <c r="A8" s="10" t="s">
        <v>51</v>
      </c>
      <c r="B8" s="8" t="s">
        <v>43</v>
      </c>
      <c r="C8" s="9">
        <f>IF(B8="-",0,IF(B8="Nein",1,IF(B8="&gt; 200000 Gramm",5,IF(B8="100000 - 200000 Gramm",4,IF(B8="50000 - 99999 Gramm",3,IF(B8="10000 - 49999 Gramm",2,IF(B8="&lt; 10000 Gramm",1)))))))</f>
        <v>0</v>
      </c>
      <c r="D8" s="12"/>
    </row>
    <row r="9" spans="1:4" ht="28" customHeight="1" x14ac:dyDescent="0.15">
      <c r="A9" s="10" t="s">
        <v>52</v>
      </c>
      <c r="B9" s="8" t="s">
        <v>43</v>
      </c>
      <c r="C9" s="9">
        <f>IF(B9="-",0,IF(B9="Nein",1,IF(B9="&gt; 200 Liter",5,IF(B9="100 - 200 Liter",4,IF(B9="50 - 99 Liter",3,IF(B9="10 - 49 Liter",2,IF(B9="&lt; 10 Liter",1)))))))</f>
        <v>0</v>
      </c>
      <c r="D9" s="12"/>
    </row>
    <row r="10" spans="1:4" ht="28" customHeight="1" x14ac:dyDescent="0.15">
      <c r="A10" s="10" t="s">
        <v>53</v>
      </c>
      <c r="B10" s="8" t="s">
        <v>43</v>
      </c>
      <c r="C10" s="9">
        <f>IF(B10="-",0,IF(B10="hohes Risiko",5,IF(B10="mittleres Risiko",3,IF(B10="geringes Risiko",1,))))</f>
        <v>0</v>
      </c>
      <c r="D10" s="12"/>
    </row>
    <row r="11" spans="1:4" ht="28" customHeight="1" x14ac:dyDescent="0.15">
      <c r="A11" s="10" t="s">
        <v>54</v>
      </c>
      <c r="B11" s="8" t="s">
        <v>43</v>
      </c>
      <c r="C11" s="9">
        <f>IF(B11="-",0,IF(B11="aseptische Herstellung",5,IF(B11="aseptische Herstellung mit Endsterilisation",4,IF(B11="lösen und mischen",3,IF(B11="verdünnen",2,IF(B11="abfüllen nicht steriler Arzneiformen",1))))))</f>
        <v>0</v>
      </c>
      <c r="D11" s="12"/>
    </row>
    <row r="12" spans="1:4" ht="28" customHeight="1" thickBot="1" x14ac:dyDescent="0.2">
      <c r="A12" s="10" t="s">
        <v>46</v>
      </c>
      <c r="B12" s="16" t="s">
        <v>43</v>
      </c>
      <c r="C12" s="17">
        <f>IF(B12="-",0,IF(B12="ausschliesslich im Lohnauftrag",5,IF(B12="hauptsächlich im Lohnauftrag (Verhältnis 2:1)",4,IF(B12="ausgeglichen (Verhältnis 1:1)",3,IF(B12="hauptsächlich für die eigene Kundschaft (Verhältnis 1:2)",2,IF(B12="ausschliesslich für die eigene Kundschaft",0.2))))))</f>
        <v>0</v>
      </c>
      <c r="D12" s="18"/>
    </row>
    <row r="13" spans="1:4" ht="44" customHeight="1" thickTop="1" thickBot="1" x14ac:dyDescent="0.2">
      <c r="B13" s="19" t="s">
        <v>36</v>
      </c>
      <c r="C13" s="20">
        <f>C4*C5*C6*C7*C8*C9*C10*C11*C12</f>
        <v>0</v>
      </c>
      <c r="D13" s="21" t="str">
        <f>IF(C13=0,"-",IF(C13&gt;99,"Herstellungsbewilligung des Instituts nötig",IF(C13&gt;0,"kantonale Herstellungsbewilligung nötig")))</f>
        <v>-</v>
      </c>
    </row>
    <row r="14" spans="1:4" ht="17" thickTop="1" x14ac:dyDescent="0.15"/>
    <row r="16" spans="1:4" s="5" customFormat="1" ht="48" customHeight="1" x14ac:dyDescent="0.15">
      <c r="A16" s="6" t="s">
        <v>41</v>
      </c>
      <c r="B16" s="13" t="s">
        <v>39</v>
      </c>
      <c r="C16" s="6"/>
    </row>
    <row r="17" spans="1:4" s="5" customFormat="1" ht="48" customHeight="1" x14ac:dyDescent="0.15">
      <c r="A17" s="6" t="s">
        <v>42</v>
      </c>
      <c r="B17" s="14" t="s">
        <v>38</v>
      </c>
      <c r="C17" s="6" t="s">
        <v>40</v>
      </c>
      <c r="D17" s="11"/>
    </row>
    <row r="68" spans="2:2" x14ac:dyDescent="0.15">
      <c r="B68" s="2" t="s">
        <v>73</v>
      </c>
    </row>
    <row r="69" spans="2:2" x14ac:dyDescent="0.15">
      <c r="B69" s="15" t="s">
        <v>44</v>
      </c>
    </row>
    <row r="70" spans="2:2" x14ac:dyDescent="0.15">
      <c r="B70" s="1" t="s">
        <v>5</v>
      </c>
    </row>
    <row r="71" spans="2:2" x14ac:dyDescent="0.15">
      <c r="B71" s="1" t="s">
        <v>37</v>
      </c>
    </row>
    <row r="72" spans="2:2" x14ac:dyDescent="0.15">
      <c r="B72" s="1" t="s">
        <v>74</v>
      </c>
    </row>
    <row r="73" spans="2:2" x14ac:dyDescent="0.15">
      <c r="B73" s="1" t="s">
        <v>75</v>
      </c>
    </row>
    <row r="74" spans="2:2" x14ac:dyDescent="0.15">
      <c r="B74" s="1" t="s">
        <v>76</v>
      </c>
    </row>
    <row r="75" spans="2:2" x14ac:dyDescent="0.15">
      <c r="B75" s="1" t="s">
        <v>35</v>
      </c>
    </row>
    <row r="76" spans="2:2" x14ac:dyDescent="0.15">
      <c r="B76" s="1" t="s">
        <v>77</v>
      </c>
    </row>
    <row r="78" spans="2:2" x14ac:dyDescent="0.15">
      <c r="B78" s="2" t="s">
        <v>6</v>
      </c>
    </row>
    <row r="79" spans="2:2" x14ac:dyDescent="0.15">
      <c r="B79" s="2" t="s">
        <v>44</v>
      </c>
    </row>
    <row r="80" spans="2:2" x14ac:dyDescent="0.15">
      <c r="B80" s="1" t="s">
        <v>68</v>
      </c>
    </row>
    <row r="81" spans="2:2" x14ac:dyDescent="0.15">
      <c r="B81" s="1" t="s">
        <v>8</v>
      </c>
    </row>
    <row r="82" spans="2:2" x14ac:dyDescent="0.15">
      <c r="B82" s="1" t="s">
        <v>1</v>
      </c>
    </row>
    <row r="83" spans="2:2" x14ac:dyDescent="0.15">
      <c r="B83" s="3"/>
    </row>
    <row r="84" spans="2:2" x14ac:dyDescent="0.15">
      <c r="B84" s="4" t="s">
        <v>12</v>
      </c>
    </row>
    <row r="85" spans="2:2" x14ac:dyDescent="0.15">
      <c r="B85" s="4" t="s">
        <v>44</v>
      </c>
    </row>
    <row r="86" spans="2:2" x14ac:dyDescent="0.15">
      <c r="B86" s="3" t="s">
        <v>14</v>
      </c>
    </row>
    <row r="87" spans="2:2" x14ac:dyDescent="0.15">
      <c r="B87" s="3" t="s">
        <v>15</v>
      </c>
    </row>
    <row r="88" spans="2:2" x14ac:dyDescent="0.15">
      <c r="B88" s="1" t="s">
        <v>17</v>
      </c>
    </row>
    <row r="89" spans="2:2" x14ac:dyDescent="0.15">
      <c r="B89" s="3" t="s">
        <v>19</v>
      </c>
    </row>
    <row r="90" spans="2:2" x14ac:dyDescent="0.15">
      <c r="B90" s="3" t="s">
        <v>21</v>
      </c>
    </row>
    <row r="92" spans="2:2" x14ac:dyDescent="0.15">
      <c r="B92" s="4" t="s">
        <v>69</v>
      </c>
    </row>
    <row r="93" spans="2:2" x14ac:dyDescent="0.15">
      <c r="B93" s="4" t="s">
        <v>44</v>
      </c>
    </row>
    <row r="94" spans="2:2" x14ac:dyDescent="0.15">
      <c r="B94" s="3" t="s">
        <v>25</v>
      </c>
    </row>
    <row r="95" spans="2:2" x14ac:dyDescent="0.15">
      <c r="B95" s="3" t="s">
        <v>70</v>
      </c>
    </row>
    <row r="96" spans="2:2" x14ac:dyDescent="0.15">
      <c r="B96" s="3" t="s">
        <v>72</v>
      </c>
    </row>
    <row r="97" spans="2:2" x14ac:dyDescent="0.15">
      <c r="B97" s="3" t="s">
        <v>27</v>
      </c>
    </row>
    <row r="98" spans="2:2" x14ac:dyDescent="0.15">
      <c r="B98" s="3" t="s">
        <v>29</v>
      </c>
    </row>
    <row r="100" spans="2:2" x14ac:dyDescent="0.15">
      <c r="B100" s="2" t="s">
        <v>66</v>
      </c>
    </row>
    <row r="101" spans="2:2" customFormat="1" ht="16" customHeight="1" x14ac:dyDescent="0.15">
      <c r="B101" s="3" t="s">
        <v>44</v>
      </c>
    </row>
    <row r="102" spans="2:2" x14ac:dyDescent="0.15">
      <c r="B102" s="1" t="s">
        <v>67</v>
      </c>
    </row>
    <row r="103" spans="2:2" x14ac:dyDescent="0.15">
      <c r="B103" s="3" t="s">
        <v>56</v>
      </c>
    </row>
    <row r="104" spans="2:2" x14ac:dyDescent="0.15">
      <c r="B104" s="3" t="s">
        <v>57</v>
      </c>
    </row>
    <row r="105" spans="2:2" x14ac:dyDescent="0.15">
      <c r="B105" s="3" t="s">
        <v>58</v>
      </c>
    </row>
    <row r="106" spans="2:2" x14ac:dyDescent="0.15">
      <c r="B106" s="3" t="s">
        <v>59</v>
      </c>
    </row>
    <row r="107" spans="2:2" x14ac:dyDescent="0.15">
      <c r="B107" s="3" t="s">
        <v>60</v>
      </c>
    </row>
    <row r="109" spans="2:2" x14ac:dyDescent="0.15">
      <c r="B109" s="2" t="s">
        <v>0</v>
      </c>
    </row>
    <row r="110" spans="2:2" x14ac:dyDescent="0.15">
      <c r="B110" s="2" t="s">
        <v>44</v>
      </c>
    </row>
    <row r="111" spans="2:2" x14ac:dyDescent="0.15">
      <c r="B111" s="1" t="s">
        <v>67</v>
      </c>
    </row>
    <row r="112" spans="2:2" x14ac:dyDescent="0.15">
      <c r="B112" s="1" t="s">
        <v>7</v>
      </c>
    </row>
    <row r="113" spans="2:2" x14ac:dyDescent="0.15">
      <c r="B113" s="1" t="s">
        <v>9</v>
      </c>
    </row>
    <row r="114" spans="2:2" x14ac:dyDescent="0.15">
      <c r="B114" s="1" t="s">
        <v>10</v>
      </c>
    </row>
    <row r="115" spans="2:2" x14ac:dyDescent="0.15">
      <c r="B115" s="1" t="s">
        <v>11</v>
      </c>
    </row>
    <row r="116" spans="2:2" x14ac:dyDescent="0.15">
      <c r="B116" s="1" t="s">
        <v>13</v>
      </c>
    </row>
    <row r="118" spans="2:2" x14ac:dyDescent="0.15">
      <c r="B118" s="2" t="s">
        <v>16</v>
      </c>
    </row>
    <row r="119" spans="2:2" x14ac:dyDescent="0.15">
      <c r="B119" s="2" t="s">
        <v>44</v>
      </c>
    </row>
    <row r="120" spans="2:2" x14ac:dyDescent="0.15">
      <c r="B120" s="1" t="s">
        <v>61</v>
      </c>
    </row>
    <row r="121" spans="2:2" x14ac:dyDescent="0.15">
      <c r="B121" s="1" t="s">
        <v>18</v>
      </c>
    </row>
    <row r="122" spans="2:2" x14ac:dyDescent="0.15">
      <c r="B122" s="1" t="s">
        <v>20</v>
      </c>
    </row>
    <row r="123" spans="2:2" x14ac:dyDescent="0.15">
      <c r="B123" s="1" t="s">
        <v>22</v>
      </c>
    </row>
    <row r="124" spans="2:2" x14ac:dyDescent="0.15">
      <c r="B124" s="1" t="s">
        <v>23</v>
      </c>
    </row>
    <row r="125" spans="2:2" x14ac:dyDescent="0.15">
      <c r="B125" s="1" t="s">
        <v>24</v>
      </c>
    </row>
    <row r="127" spans="2:2" x14ac:dyDescent="0.15">
      <c r="B127" s="2" t="s">
        <v>71</v>
      </c>
    </row>
    <row r="128" spans="2:2" x14ac:dyDescent="0.15">
      <c r="B128" s="2" t="s">
        <v>44</v>
      </c>
    </row>
    <row r="129" spans="2:2" x14ac:dyDescent="0.15">
      <c r="B129" s="1" t="s">
        <v>61</v>
      </c>
    </row>
    <row r="130" spans="2:2" x14ac:dyDescent="0.15">
      <c r="B130" s="1" t="s">
        <v>26</v>
      </c>
    </row>
    <row r="131" spans="2:2" x14ac:dyDescent="0.15">
      <c r="B131" s="1" t="s">
        <v>28</v>
      </c>
    </row>
    <row r="132" spans="2:2" x14ac:dyDescent="0.15">
      <c r="B132" s="1" t="s">
        <v>30</v>
      </c>
    </row>
    <row r="133" spans="2:2" x14ac:dyDescent="0.15">
      <c r="B133" s="1" t="s">
        <v>31</v>
      </c>
    </row>
    <row r="134" spans="2:2" x14ac:dyDescent="0.15">
      <c r="B134" s="1" t="s">
        <v>32</v>
      </c>
    </row>
    <row r="136" spans="2:2" x14ac:dyDescent="0.15">
      <c r="B136" s="2" t="s">
        <v>33</v>
      </c>
    </row>
    <row r="137" spans="2:2" x14ac:dyDescent="0.15">
      <c r="B137" s="2" t="s">
        <v>44</v>
      </c>
    </row>
    <row r="138" spans="2:2" x14ac:dyDescent="0.15">
      <c r="B138" s="1" t="s">
        <v>61</v>
      </c>
    </row>
    <row r="139" spans="2:2" x14ac:dyDescent="0.15">
      <c r="B139" s="1" t="s">
        <v>34</v>
      </c>
    </row>
    <row r="140" spans="2:2" x14ac:dyDescent="0.15">
      <c r="B140" s="1" t="s">
        <v>62</v>
      </c>
    </row>
    <row r="141" spans="2:2" x14ac:dyDescent="0.15">
      <c r="B141" s="1" t="s">
        <v>63</v>
      </c>
    </row>
    <row r="142" spans="2:2" x14ac:dyDescent="0.15">
      <c r="B142" s="1" t="s">
        <v>64</v>
      </c>
    </row>
    <row r="143" spans="2:2" x14ac:dyDescent="0.15">
      <c r="B143" s="1" t="s">
        <v>65</v>
      </c>
    </row>
  </sheetData>
  <dataConsolidate/>
  <mergeCells count="1">
    <mergeCell ref="B1:D1"/>
  </mergeCells>
  <phoneticPr fontId="1" type="noConversion"/>
  <conditionalFormatting sqref="B4:B12">
    <cfRule type="cellIs" dxfId="5" priority="4" stopIfTrue="1" operator="equal">
      <formula>"-"</formula>
    </cfRule>
  </conditionalFormatting>
  <conditionalFormatting sqref="B16">
    <cfRule type="cellIs" dxfId="4" priority="2" stopIfTrue="1" operator="equal">
      <formula>"Datum"</formula>
    </cfRule>
  </conditionalFormatting>
  <conditionalFormatting sqref="B17">
    <cfRule type="cellIs" dxfId="3" priority="3" stopIfTrue="1" operator="equal">
      <formula>"Name"</formula>
    </cfRule>
  </conditionalFormatting>
  <conditionalFormatting sqref="B1:D1">
    <cfRule type="cellIs" dxfId="2" priority="1" stopIfTrue="1" operator="equal">
      <formula>"Name der Formulierung"</formula>
    </cfRule>
  </conditionalFormatting>
  <conditionalFormatting sqref="D13">
    <cfRule type="cellIs" dxfId="1" priority="5" stopIfTrue="1" operator="equal">
      <formula>"Herstellungsbewilligung des Instituts nötig"</formula>
    </cfRule>
    <cfRule type="cellIs" dxfId="0" priority="6" stopIfTrue="1" operator="equal">
      <formula>"kantonale Herstellungsbewilligung nötig"</formula>
    </cfRule>
    <cfRule type="cellIs" priority="7" stopIfTrue="1" operator="equal">
      <formula>"""-"""</formula>
    </cfRule>
  </conditionalFormatting>
  <dataValidations count="9">
    <dataValidation type="list" allowBlank="1" showInputMessage="1" showErrorMessage="1" sqref="B4" xr:uid="{00000000-0002-0000-0000-000000000000}">
      <formula1>$B$69:$B$76</formula1>
    </dataValidation>
    <dataValidation type="list" allowBlank="1" showInputMessage="1" showErrorMessage="1" sqref="B5" xr:uid="{00000000-0002-0000-0000-000001000000}">
      <formula1>$B$101:$B$107</formula1>
    </dataValidation>
    <dataValidation type="list" allowBlank="1" showInputMessage="1" showErrorMessage="1" sqref="B6" xr:uid="{00000000-0002-0000-0000-000002000000}">
      <formula1>$B$110:$B$116</formula1>
    </dataValidation>
    <dataValidation type="list" allowBlank="1" showInputMessage="1" showErrorMessage="1" sqref="B7" xr:uid="{00000000-0002-0000-0000-000003000000}">
      <formula1>$B$119:$B$125</formula1>
    </dataValidation>
    <dataValidation type="list" allowBlank="1" showInputMessage="1" showErrorMessage="1" sqref="B8" xr:uid="{00000000-0002-0000-0000-000004000000}">
      <formula1>$B$128:$B$134</formula1>
    </dataValidation>
    <dataValidation type="list" allowBlank="1" showInputMessage="1" showErrorMessage="1" sqref="B9" xr:uid="{00000000-0002-0000-0000-000005000000}">
      <formula1>$B$137:$B$143</formula1>
    </dataValidation>
    <dataValidation type="list" allowBlank="1" showInputMessage="1" showErrorMessage="1" sqref="B10" xr:uid="{00000000-0002-0000-0000-000006000000}">
      <formula1>$B$79:$B$82</formula1>
    </dataValidation>
    <dataValidation type="list" allowBlank="1" showInputMessage="1" showErrorMessage="1" sqref="B11" xr:uid="{00000000-0002-0000-0000-000007000000}">
      <formula1>$B$85:$B$90</formula1>
    </dataValidation>
    <dataValidation type="list" allowBlank="1" showInputMessage="1" showErrorMessage="1" sqref="B12" xr:uid="{00000000-0002-0000-0000-000008000000}">
      <formula1>$B$93:$B$98</formula1>
    </dataValidation>
  </dataValidations>
  <pageMargins left="0.75000000000000011" right="0.75000000000000011" top="0.984251969" bottom="0.984251969" header="0.5" footer="0.5"/>
  <pageSetup paperSize="10" scale="67" fitToHeight="3" orientation="landscape" horizontalDpi="4294967292" verticalDpi="4294967292"/>
  <headerFooter alignWithMargins="0">
    <oddHeader xml:space="preserve">&amp;C&amp;"Arial,Fett"&amp;13Risikoprüfung (gem. Art. 6 Abs. 1 und Anhang 1b AMBV) bei der Herstellung von Arzneimitteln nach Art. 9 Abs. 2 Bst. a-cbis HMG
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Risikobewertung</vt:lpstr>
      <vt:lpstr>Risikobewertung!Druckbereich</vt:lpstr>
    </vt:vector>
  </TitlesOfParts>
  <Company>SDV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Bangerter</dc:creator>
  <cp:lastModifiedBy>Claudia Severus</cp:lastModifiedBy>
  <cp:lastPrinted>2010-10-05T10:36:28Z</cp:lastPrinted>
  <dcterms:created xsi:type="dcterms:W3CDTF">2010-09-25T10:24:25Z</dcterms:created>
  <dcterms:modified xsi:type="dcterms:W3CDTF">2024-06-04T08:36:27Z</dcterms:modified>
</cp:coreProperties>
</file>